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нет" sheetId="1" r:id="rId1"/>
    <sheet name="смета к конкурсу" sheetId="4" r:id="rId2"/>
    <sheet name="Лист2" sheetId="2" r:id="rId3"/>
    <sheet name="Лист3" sheetId="3" r:id="rId4"/>
  </sheets>
  <definedNames>
    <definedName name="_GoBack" localSheetId="0">нет!$A$45</definedName>
    <definedName name="_GoBack" localSheetId="1">'смета к конкурсу'!#REF!</definedName>
    <definedName name="_xlnm.Print_Titles" localSheetId="1">'смета к конкурсу'!$8:$10</definedName>
  </definedNames>
  <calcPr calcId="145621"/>
</workbook>
</file>

<file path=xl/calcChain.xml><?xml version="1.0" encoding="utf-8"?>
<calcChain xmlns="http://schemas.openxmlformats.org/spreadsheetml/2006/main">
  <c r="F28" i="4" l="1"/>
  <c r="F22" i="4"/>
  <c r="F21" i="4"/>
  <c r="F20" i="4"/>
  <c r="F26" i="4"/>
  <c r="F27" i="4"/>
  <c r="F19" i="4"/>
  <c r="F16" i="4"/>
  <c r="F17" i="4"/>
  <c r="F23" i="4" s="1"/>
  <c r="F18" i="4"/>
  <c r="F25" i="1"/>
  <c r="F31" i="1"/>
  <c r="F32" i="1"/>
  <c r="F30" i="1"/>
  <c r="D24" i="1"/>
  <c r="F24" i="1" s="1"/>
  <c r="D23" i="1"/>
  <c r="D13" i="1"/>
  <c r="D20" i="1"/>
  <c r="D16" i="1"/>
  <c r="F23" i="1"/>
  <c r="D26" i="1"/>
  <c r="F26" i="1" s="1"/>
  <c r="F33" i="1" l="1"/>
  <c r="F29" i="4"/>
  <c r="F37" i="4" s="1"/>
  <c r="F27" i="1"/>
  <c r="F34" i="1" s="1"/>
</calcChain>
</file>

<file path=xl/sharedStrings.xml><?xml version="1.0" encoding="utf-8"?>
<sst xmlns="http://schemas.openxmlformats.org/spreadsheetml/2006/main" count="126" uniqueCount="98">
  <si>
    <t>№ п\п</t>
  </si>
  <si>
    <t>Наименование расходов</t>
  </si>
  <si>
    <t>Кол-во</t>
  </si>
  <si>
    <t>Цена за ед. руб.</t>
  </si>
  <si>
    <t>1.</t>
  </si>
  <si>
    <t>2.</t>
  </si>
  <si>
    <t>Ед.изм</t>
  </si>
  <si>
    <t>шт</t>
  </si>
  <si>
    <t>набор</t>
  </si>
  <si>
    <t>ИТОГО</t>
  </si>
  <si>
    <t>день</t>
  </si>
  <si>
    <t>Количество учебных дней с декабря 2015года по май 2016 года (20+15+20+18+20+17)</t>
  </si>
  <si>
    <t>Количество уроков в день</t>
  </si>
  <si>
    <t>урок</t>
  </si>
  <si>
    <t>чел</t>
  </si>
  <si>
    <t>Количество уроков в одном классе за учебный год</t>
  </si>
  <si>
    <t>уроков/год</t>
  </si>
  <si>
    <t>Среднее количество классов, где будут проведены уроки (330уроков/4 урока в год)</t>
  </si>
  <si>
    <t>класс</t>
  </si>
  <si>
    <t xml:space="preserve">Количество школ в городе </t>
  </si>
  <si>
    <t>школа</t>
  </si>
  <si>
    <t>Среднее количество классов в одной школе</t>
  </si>
  <si>
    <t>Всего классов в городе (в среднем)</t>
  </si>
  <si>
    <t>Данные для расчета</t>
  </si>
  <si>
    <t xml:space="preserve">Приобретение маркеров, ватмана (для проектной деятельности средних и старших классов)  </t>
  </si>
  <si>
    <t>мес</t>
  </si>
  <si>
    <t>Материалы для занятия (карандаши, фломастеры, бумага, листовки и проч)</t>
  </si>
  <si>
    <t>занятие</t>
  </si>
  <si>
    <t>Аренда помещения 4 занятия/мес*6 мес.</t>
  </si>
  <si>
    <t>1.1.</t>
  </si>
  <si>
    <t>1.2.</t>
  </si>
  <si>
    <t>1.3.</t>
  </si>
  <si>
    <t>2.1.</t>
  </si>
  <si>
    <t>2.2.</t>
  </si>
  <si>
    <t>2.3.</t>
  </si>
  <si>
    <t>на декабрь 2015 - май 2016 года</t>
  </si>
  <si>
    <t xml:space="preserve">Смета расходов </t>
  </si>
  <si>
    <t>на проведение эколого-просветительской деятельности в городе Чайковский</t>
  </si>
  <si>
    <t>конт.телефон 89226446730</t>
  </si>
  <si>
    <t>Среднее количество учеников в классе</t>
  </si>
  <si>
    <t>Координатор по экопросвещению</t>
  </si>
  <si>
    <t>Людижинская Яна</t>
  </si>
  <si>
    <t>Для справки:</t>
  </si>
  <si>
    <t>Распечатка раздаточного материала (листовки, памятки, инструкции)                                            110дн*3 урока*25 чел</t>
  </si>
  <si>
    <t>час/урок</t>
  </si>
  <si>
    <t>Общая стоимость в руб</t>
  </si>
  <si>
    <t>конт.телефон 89223285026</t>
  </si>
  <si>
    <t>ВСЕГО затраты на учебный год                     (декабрь 2015 - май 2016 года)</t>
  </si>
  <si>
    <t>Затраты на экокружок ( проводится 1 занятие в неделю для детей от и их родителей в помещении Женского клуба "БоЖеМа")</t>
  </si>
  <si>
    <t>Затраты на экоуроки с декабря по май</t>
  </si>
  <si>
    <t>1.4.</t>
  </si>
  <si>
    <t>Вознаграждение экологисту с декабря по май (110дней*3урока/день)</t>
  </si>
  <si>
    <t xml:space="preserve">Вознаграждение экологисту с декабря по май </t>
  </si>
  <si>
    <t>Проезд до школы (с наглядной агитацией)</t>
  </si>
  <si>
    <t>: Общественное экологическое объединение «Зелёная эволюция»</t>
  </si>
  <si>
    <t>исп.Бурлакова Галия</t>
  </si>
  <si>
    <t>Общественное экологическое объединение «Зелёная эволюция» г. Чайковский</t>
  </si>
  <si>
    <t xml:space="preserve">ВСЕГО </t>
  </si>
  <si>
    <t>Васильева Наталья</t>
  </si>
  <si>
    <t>Награждение победителей и лауреатов конкурса</t>
  </si>
  <si>
    <t>премия</t>
  </si>
  <si>
    <t>1.1</t>
  </si>
  <si>
    <t>1.2</t>
  </si>
  <si>
    <t>2.1</t>
  </si>
  <si>
    <t>2.2</t>
  </si>
  <si>
    <t>2.3</t>
  </si>
  <si>
    <t>2.4</t>
  </si>
  <si>
    <t>3</t>
  </si>
  <si>
    <t>4</t>
  </si>
  <si>
    <t>Организация конкурса</t>
  </si>
  <si>
    <t>3.1</t>
  </si>
  <si>
    <t>3.2</t>
  </si>
  <si>
    <t>3.4</t>
  </si>
  <si>
    <t>Приложение №2</t>
  </si>
  <si>
    <t>к положению о конкурсе</t>
  </si>
  <si>
    <t xml:space="preserve">Памятный подарок -Приз зрительских симпатий </t>
  </si>
  <si>
    <t>в 2016 году</t>
  </si>
  <si>
    <t>Выставка  работ</t>
  </si>
  <si>
    <t>Изготовление  баннера размером 3х6 м</t>
  </si>
  <si>
    <t>3.3</t>
  </si>
  <si>
    <t>конт.телефон 89223300025</t>
  </si>
  <si>
    <t xml:space="preserve">Координатор  конкурса </t>
  </si>
  <si>
    <t>Монтаж-демонтаж баннеров</t>
  </si>
  <si>
    <t>Размещение плакатов- победителей на баннерах города</t>
  </si>
  <si>
    <t>Количество баннеров=количество победителей</t>
  </si>
  <si>
    <t>Денежная премия - 1 место</t>
  </si>
  <si>
    <t>Денежная премия - 2 место</t>
  </si>
  <si>
    <t>Денежная премия - 3 место</t>
  </si>
  <si>
    <t>Размещение плакатов на 1 месяц  (Мегаарт)</t>
  </si>
  <si>
    <t>2.5</t>
  </si>
  <si>
    <t>2.6</t>
  </si>
  <si>
    <t>Дипломы лауреатов</t>
  </si>
  <si>
    <t>Разработка макетов для рекламы конкурса, написание пресс-релизов, поиск партнеров</t>
  </si>
  <si>
    <t>Сертификаты участников и руководителей</t>
  </si>
  <si>
    <t>2.7</t>
  </si>
  <si>
    <t>Организация выставки (30 лучших работ)</t>
  </si>
  <si>
    <t>Макет эскиза (сертификат (2 вида) и диплом)</t>
  </si>
  <si>
    <t>на проведение городского конкурса экологического плаката                                                    «Экология как искусство».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</si>
</sst>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opLeftCell="A7" zoomScaleNormal="100" workbookViewId="0">
      <selection activeCell="A2" sqref="A2:F2"/>
    </sheetView>
  </sheetViews>
  <sheetFormatPr defaultRowHeight="12.75" x14ac:dyDescent="0.2"/>
  <cols>
    <col min="1" max="1" width="4.7109375" style="3" customWidth="1"/>
    <col min="2" max="2" width="46.85546875" style="3" customWidth="1"/>
    <col min="3" max="3" width="12.140625" style="1" customWidth="1"/>
    <col min="4" max="4" width="8.140625" style="3" customWidth="1"/>
    <col min="5" max="5" width="9.140625" style="3"/>
    <col min="6" max="6" width="9.85546875" style="3" customWidth="1"/>
    <col min="7" max="16384" width="9.140625" style="3"/>
  </cols>
  <sheetData>
    <row r="2" spans="1:6" ht="15" x14ac:dyDescent="0.2">
      <c r="A2" s="49" t="s">
        <v>54</v>
      </c>
      <c r="B2" s="49"/>
      <c r="C2" s="49"/>
      <c r="D2" s="49"/>
      <c r="E2" s="49"/>
      <c r="F2" s="49"/>
    </row>
    <row r="4" spans="1:6" x14ac:dyDescent="0.2">
      <c r="A4" s="51" t="s">
        <v>36</v>
      </c>
      <c r="B4" s="51"/>
      <c r="C4" s="51"/>
      <c r="D4" s="51"/>
      <c r="E4" s="51"/>
      <c r="F4" s="51"/>
    </row>
    <row r="5" spans="1:6" x14ac:dyDescent="0.2">
      <c r="A5" s="51" t="s">
        <v>37</v>
      </c>
      <c r="B5" s="51"/>
      <c r="C5" s="51"/>
      <c r="D5" s="51"/>
      <c r="E5" s="51"/>
      <c r="F5" s="51"/>
    </row>
    <row r="6" spans="1:6" x14ac:dyDescent="0.2">
      <c r="A6" s="52" t="s">
        <v>35</v>
      </c>
      <c r="B6" s="52"/>
      <c r="C6" s="52"/>
      <c r="D6" s="52"/>
      <c r="E6" s="52"/>
      <c r="F6" s="52"/>
    </row>
    <row r="7" spans="1:6" x14ac:dyDescent="0.2">
      <c r="A7" s="53" t="s">
        <v>0</v>
      </c>
      <c r="B7" s="53" t="s">
        <v>1</v>
      </c>
      <c r="C7" s="53" t="s">
        <v>6</v>
      </c>
      <c r="D7" s="53" t="s">
        <v>2</v>
      </c>
      <c r="E7" s="53" t="s">
        <v>3</v>
      </c>
      <c r="F7" s="53" t="s">
        <v>45</v>
      </c>
    </row>
    <row r="8" spans="1:6" ht="30" customHeight="1" x14ac:dyDescent="0.2">
      <c r="A8" s="53"/>
      <c r="B8" s="53"/>
      <c r="C8" s="53"/>
      <c r="D8" s="53"/>
      <c r="E8" s="53"/>
      <c r="F8" s="53"/>
    </row>
    <row r="9" spans="1:6" x14ac:dyDescent="0.2">
      <c r="A9" s="53"/>
      <c r="B9" s="53"/>
      <c r="C9" s="53"/>
      <c r="D9" s="53"/>
      <c r="E9" s="53"/>
      <c r="F9" s="53"/>
    </row>
    <row r="10" spans="1:6" x14ac:dyDescent="0.2">
      <c r="A10" s="4"/>
      <c r="B10" s="5" t="s">
        <v>42</v>
      </c>
      <c r="C10" s="6"/>
      <c r="D10" s="7"/>
      <c r="E10" s="4"/>
      <c r="F10" s="4"/>
    </row>
    <row r="11" spans="1:6" x14ac:dyDescent="0.2">
      <c r="A11" s="4"/>
      <c r="B11" s="5" t="s">
        <v>19</v>
      </c>
      <c r="C11" s="6" t="s">
        <v>20</v>
      </c>
      <c r="D11" s="7">
        <v>13</v>
      </c>
      <c r="E11" s="4"/>
      <c r="F11" s="4"/>
    </row>
    <row r="12" spans="1:6" x14ac:dyDescent="0.2">
      <c r="A12" s="4"/>
      <c r="B12" s="5" t="s">
        <v>21</v>
      </c>
      <c r="C12" s="6" t="s">
        <v>7</v>
      </c>
      <c r="D12" s="7">
        <v>30</v>
      </c>
      <c r="E12" s="4"/>
      <c r="F12" s="4"/>
    </row>
    <row r="13" spans="1:6" x14ac:dyDescent="0.2">
      <c r="A13" s="4"/>
      <c r="B13" s="5" t="s">
        <v>22</v>
      </c>
      <c r="C13" s="6" t="s">
        <v>7</v>
      </c>
      <c r="D13" s="7">
        <f>D12*D11</f>
        <v>390</v>
      </c>
      <c r="E13" s="4"/>
      <c r="F13" s="4"/>
    </row>
    <row r="14" spans="1:6" x14ac:dyDescent="0.2">
      <c r="A14" s="4"/>
      <c r="B14" s="4"/>
      <c r="C14" s="4"/>
      <c r="D14" s="4"/>
      <c r="E14" s="4"/>
      <c r="F14" s="4"/>
    </row>
    <row r="15" spans="1:6" x14ac:dyDescent="0.2">
      <c r="A15" s="4"/>
      <c r="B15" s="8" t="s">
        <v>23</v>
      </c>
      <c r="C15" s="4"/>
      <c r="D15" s="4"/>
      <c r="E15" s="4"/>
      <c r="F15" s="4"/>
    </row>
    <row r="16" spans="1:6" ht="25.5" x14ac:dyDescent="0.2">
      <c r="A16" s="4"/>
      <c r="B16" s="9" t="s">
        <v>11</v>
      </c>
      <c r="C16" s="4" t="s">
        <v>10</v>
      </c>
      <c r="D16" s="4">
        <f>20+15+20+18+20+17</f>
        <v>110</v>
      </c>
      <c r="E16" s="4"/>
      <c r="F16" s="4"/>
    </row>
    <row r="17" spans="1:6" x14ac:dyDescent="0.2">
      <c r="A17" s="4"/>
      <c r="B17" s="9" t="s">
        <v>12</v>
      </c>
      <c r="C17" s="4" t="s">
        <v>13</v>
      </c>
      <c r="D17" s="4">
        <v>3</v>
      </c>
      <c r="E17" s="4"/>
      <c r="F17" s="4"/>
    </row>
    <row r="18" spans="1:6" x14ac:dyDescent="0.2">
      <c r="A18" s="4"/>
      <c r="B18" s="9" t="s">
        <v>39</v>
      </c>
      <c r="C18" s="4" t="s">
        <v>14</v>
      </c>
      <c r="D18" s="4">
        <v>25</v>
      </c>
      <c r="E18" s="4"/>
      <c r="F18" s="4"/>
    </row>
    <row r="19" spans="1:6" x14ac:dyDescent="0.2">
      <c r="A19" s="4"/>
      <c r="B19" s="9" t="s">
        <v>15</v>
      </c>
      <c r="C19" s="4" t="s">
        <v>16</v>
      </c>
      <c r="D19" s="4">
        <v>4</v>
      </c>
      <c r="E19" s="4"/>
      <c r="F19" s="4"/>
    </row>
    <row r="20" spans="1:6" ht="25.5" x14ac:dyDescent="0.2">
      <c r="A20" s="4"/>
      <c r="B20" s="9" t="s">
        <v>17</v>
      </c>
      <c r="C20" s="4" t="s">
        <v>18</v>
      </c>
      <c r="D20" s="10">
        <f>330/4</f>
        <v>82.5</v>
      </c>
      <c r="E20" s="4"/>
      <c r="F20" s="4"/>
    </row>
    <row r="21" spans="1:6" x14ac:dyDescent="0.2">
      <c r="A21" s="4"/>
      <c r="B21" s="9"/>
      <c r="C21" s="4"/>
      <c r="D21" s="10"/>
      <c r="E21" s="4"/>
      <c r="F21" s="4"/>
    </row>
    <row r="22" spans="1:6" x14ac:dyDescent="0.2">
      <c r="A22" s="4" t="s">
        <v>4</v>
      </c>
      <c r="B22" s="19" t="s">
        <v>49</v>
      </c>
      <c r="C22" s="4"/>
      <c r="D22" s="4"/>
      <c r="E22" s="4"/>
      <c r="F22" s="4"/>
    </row>
    <row r="23" spans="1:6" ht="48" customHeight="1" x14ac:dyDescent="0.2">
      <c r="A23" s="12" t="s">
        <v>29</v>
      </c>
      <c r="B23" s="13" t="s">
        <v>43</v>
      </c>
      <c r="C23" s="4" t="s">
        <v>7</v>
      </c>
      <c r="D23" s="4">
        <f>110*3*25</f>
        <v>8250</v>
      </c>
      <c r="E23" s="4">
        <v>5</v>
      </c>
      <c r="F23" s="4">
        <f>D23*E23</f>
        <v>41250</v>
      </c>
    </row>
    <row r="24" spans="1:6" ht="41.25" customHeight="1" x14ac:dyDescent="0.2">
      <c r="A24" s="4" t="s">
        <v>30</v>
      </c>
      <c r="B24" s="13" t="s">
        <v>24</v>
      </c>
      <c r="C24" s="4" t="s">
        <v>8</v>
      </c>
      <c r="D24" s="4">
        <f>330/2</f>
        <v>165</v>
      </c>
      <c r="E24" s="4">
        <v>50</v>
      </c>
      <c r="F24" s="4">
        <f t="shared" ref="F24:F26" si="0">D24*E24</f>
        <v>8250</v>
      </c>
    </row>
    <row r="25" spans="1:6" ht="41.25" customHeight="1" x14ac:dyDescent="0.2">
      <c r="A25" s="12" t="s">
        <v>31</v>
      </c>
      <c r="B25" s="13" t="s">
        <v>53</v>
      </c>
      <c r="C25" s="4" t="s">
        <v>10</v>
      </c>
      <c r="D25" s="4">
        <v>100</v>
      </c>
      <c r="E25" s="4">
        <v>100</v>
      </c>
      <c r="F25" s="4">
        <f t="shared" si="0"/>
        <v>10000</v>
      </c>
    </row>
    <row r="26" spans="1:6" ht="35.25" customHeight="1" x14ac:dyDescent="0.2">
      <c r="A26" s="4" t="s">
        <v>50</v>
      </c>
      <c r="B26" s="13" t="s">
        <v>51</v>
      </c>
      <c r="C26" s="4" t="s">
        <v>44</v>
      </c>
      <c r="D26" s="4">
        <f>(20+15+20+18+20+17)*3</f>
        <v>330</v>
      </c>
      <c r="E26" s="4">
        <v>200</v>
      </c>
      <c r="F26" s="4">
        <f t="shared" si="0"/>
        <v>66000</v>
      </c>
    </row>
    <row r="27" spans="1:6" s="16" customFormat="1" x14ac:dyDescent="0.2">
      <c r="A27" s="14"/>
      <c r="B27" s="15" t="s">
        <v>9</v>
      </c>
      <c r="C27" s="14"/>
      <c r="D27" s="14"/>
      <c r="E27" s="14"/>
      <c r="F27" s="14">
        <f>SUM(F23:F26)</f>
        <v>125500</v>
      </c>
    </row>
    <row r="28" spans="1:6" x14ac:dyDescent="0.2">
      <c r="A28" s="17"/>
      <c r="B28" s="18"/>
      <c r="C28" s="17"/>
      <c r="D28" s="18"/>
      <c r="E28" s="18"/>
      <c r="F28" s="18"/>
    </row>
    <row r="29" spans="1:6" ht="29.25" customHeight="1" x14ac:dyDescent="0.2">
      <c r="A29" s="14" t="s">
        <v>5</v>
      </c>
      <c r="B29" s="50" t="s">
        <v>48</v>
      </c>
      <c r="C29" s="50"/>
      <c r="D29" s="50"/>
      <c r="E29" s="50"/>
      <c r="F29" s="50"/>
    </row>
    <row r="30" spans="1:6" ht="25.5" x14ac:dyDescent="0.2">
      <c r="A30" s="18" t="s">
        <v>32</v>
      </c>
      <c r="B30" s="13" t="s">
        <v>26</v>
      </c>
      <c r="C30" s="4" t="s">
        <v>25</v>
      </c>
      <c r="D30" s="18">
        <v>6</v>
      </c>
      <c r="E30" s="18">
        <v>200</v>
      </c>
      <c r="F30" s="4">
        <f>D30*E30</f>
        <v>1200</v>
      </c>
    </row>
    <row r="31" spans="1:6" x14ac:dyDescent="0.2">
      <c r="A31" s="18" t="s">
        <v>33</v>
      </c>
      <c r="B31" s="13" t="s">
        <v>28</v>
      </c>
      <c r="C31" s="4" t="s">
        <v>27</v>
      </c>
      <c r="D31" s="18">
        <v>24</v>
      </c>
      <c r="E31" s="18">
        <v>100</v>
      </c>
      <c r="F31" s="4">
        <f t="shared" ref="F31:F32" si="1">D31*E31</f>
        <v>2400</v>
      </c>
    </row>
    <row r="32" spans="1:6" x14ac:dyDescent="0.2">
      <c r="A32" s="18" t="s">
        <v>34</v>
      </c>
      <c r="B32" s="13" t="s">
        <v>52</v>
      </c>
      <c r="C32" s="4" t="s">
        <v>27</v>
      </c>
      <c r="D32" s="18">
        <v>24</v>
      </c>
      <c r="E32" s="18">
        <v>200</v>
      </c>
      <c r="F32" s="4">
        <f t="shared" si="1"/>
        <v>4800</v>
      </c>
    </row>
    <row r="33" spans="1:6" s="16" customFormat="1" x14ac:dyDescent="0.2">
      <c r="A33" s="14"/>
      <c r="B33" s="11" t="s">
        <v>9</v>
      </c>
      <c r="C33" s="14"/>
      <c r="D33" s="20"/>
      <c r="E33" s="14"/>
      <c r="F33" s="14">
        <f>SUM(F30:F32)</f>
        <v>8400</v>
      </c>
    </row>
    <row r="34" spans="1:6" s="16" customFormat="1" ht="25.5" x14ac:dyDescent="0.2">
      <c r="A34" s="21"/>
      <c r="B34" s="22" t="s">
        <v>47</v>
      </c>
      <c r="C34" s="23"/>
      <c r="D34" s="24"/>
      <c r="E34" s="24"/>
      <c r="F34" s="24">
        <f>F27+F33</f>
        <v>133900</v>
      </c>
    </row>
    <row r="35" spans="1:6" x14ac:dyDescent="0.2">
      <c r="A35" s="2"/>
    </row>
    <row r="36" spans="1:6" x14ac:dyDescent="0.2">
      <c r="A36" s="2"/>
      <c r="C36" s="3"/>
    </row>
    <row r="37" spans="1:6" x14ac:dyDescent="0.2">
      <c r="A37" s="2"/>
      <c r="B37" s="3" t="s">
        <v>40</v>
      </c>
      <c r="E37" s="3" t="s">
        <v>41</v>
      </c>
    </row>
    <row r="38" spans="1:6" x14ac:dyDescent="0.2">
      <c r="A38" s="2"/>
      <c r="B38" s="3" t="s">
        <v>46</v>
      </c>
    </row>
    <row r="39" spans="1:6" x14ac:dyDescent="0.2">
      <c r="A39" s="2"/>
    </row>
    <row r="40" spans="1:6" x14ac:dyDescent="0.2">
      <c r="A40" s="2"/>
    </row>
    <row r="41" spans="1:6" x14ac:dyDescent="0.2">
      <c r="A41" s="2"/>
      <c r="B41" s="3" t="s">
        <v>55</v>
      </c>
      <c r="E41" s="2"/>
    </row>
    <row r="42" spans="1:6" x14ac:dyDescent="0.2">
      <c r="A42" s="2"/>
      <c r="B42" s="3" t="s">
        <v>38</v>
      </c>
    </row>
    <row r="43" spans="1:6" x14ac:dyDescent="0.2">
      <c r="A43" s="2"/>
    </row>
    <row r="44" spans="1:6" x14ac:dyDescent="0.2">
      <c r="A44" s="2"/>
    </row>
    <row r="45" spans="1:6" x14ac:dyDescent="0.2">
      <c r="A45" s="2"/>
    </row>
    <row r="46" spans="1:6" x14ac:dyDescent="0.2">
      <c r="A46" s="2"/>
    </row>
  </sheetData>
  <mergeCells count="11">
    <mergeCell ref="A2:F2"/>
    <mergeCell ref="B29:F29"/>
    <mergeCell ref="A4:F4"/>
    <mergeCell ref="A5:F5"/>
    <mergeCell ref="A6:F6"/>
    <mergeCell ref="D7:D9"/>
    <mergeCell ref="E7:E9"/>
    <mergeCell ref="F7:F9"/>
    <mergeCell ref="A7:A9"/>
    <mergeCell ref="C7:C9"/>
    <mergeCell ref="B7:B9"/>
  </mergeCells>
  <pageMargins left="0.63" right="0.3645833333333333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25" zoomScaleNormal="100" zoomScaleSheetLayoutView="100" workbookViewId="0">
      <selection activeCell="J38" sqref="J38"/>
    </sheetView>
  </sheetViews>
  <sheetFormatPr defaultRowHeight="15.75" x14ac:dyDescent="0.25"/>
  <cols>
    <col min="1" max="1" width="4.7109375" style="25" customWidth="1"/>
    <col min="2" max="2" width="49.28515625" style="25" customWidth="1"/>
    <col min="3" max="3" width="8.7109375" style="38" customWidth="1"/>
    <col min="4" max="4" width="8.140625" style="25" customWidth="1"/>
    <col min="5" max="5" width="9.140625" style="25"/>
    <col min="6" max="6" width="11.7109375" style="25" customWidth="1"/>
    <col min="7" max="16384" width="9.140625" style="25"/>
  </cols>
  <sheetData>
    <row r="1" spans="1:6" x14ac:dyDescent="0.25">
      <c r="F1" s="47" t="s">
        <v>73</v>
      </c>
    </row>
    <row r="2" spans="1:6" x14ac:dyDescent="0.25">
      <c r="E2" s="47"/>
      <c r="F2" s="47" t="s">
        <v>74</v>
      </c>
    </row>
    <row r="3" spans="1:6" x14ac:dyDescent="0.25">
      <c r="A3" s="54" t="s">
        <v>56</v>
      </c>
      <c r="B3" s="54"/>
      <c r="C3" s="54"/>
      <c r="D3" s="54"/>
      <c r="E3" s="54"/>
      <c r="F3" s="54"/>
    </row>
    <row r="5" spans="1:6" x14ac:dyDescent="0.25">
      <c r="A5" s="55" t="s">
        <v>36</v>
      </c>
      <c r="B5" s="55"/>
      <c r="C5" s="55"/>
      <c r="D5" s="55"/>
      <c r="E5" s="55"/>
      <c r="F5" s="55"/>
    </row>
    <row r="6" spans="1:6" ht="29.25" customHeight="1" x14ac:dyDescent="0.25">
      <c r="A6" s="56" t="s">
        <v>97</v>
      </c>
      <c r="B6" s="56"/>
      <c r="C6" s="56"/>
      <c r="D6" s="56"/>
      <c r="E6" s="56"/>
      <c r="F6" s="56"/>
    </row>
    <row r="7" spans="1:6" x14ac:dyDescent="0.25">
      <c r="A7" s="57" t="s">
        <v>76</v>
      </c>
      <c r="B7" s="57"/>
      <c r="C7" s="57"/>
      <c r="D7" s="57"/>
      <c r="E7" s="57"/>
      <c r="F7" s="57"/>
    </row>
    <row r="8" spans="1:6" x14ac:dyDescent="0.25">
      <c r="A8" s="58" t="s">
        <v>0</v>
      </c>
      <c r="B8" s="58" t="s">
        <v>1</v>
      </c>
      <c r="C8" s="58" t="s">
        <v>6</v>
      </c>
      <c r="D8" s="58" t="s">
        <v>2</v>
      </c>
      <c r="E8" s="58" t="s">
        <v>3</v>
      </c>
      <c r="F8" s="58" t="s">
        <v>45</v>
      </c>
    </row>
    <row r="9" spans="1:6" x14ac:dyDescent="0.25">
      <c r="A9" s="58"/>
      <c r="B9" s="58"/>
      <c r="C9" s="58"/>
      <c r="D9" s="58"/>
      <c r="E9" s="58"/>
      <c r="F9" s="58"/>
    </row>
    <row r="10" spans="1:6" x14ac:dyDescent="0.25">
      <c r="A10" s="58"/>
      <c r="B10" s="58"/>
      <c r="C10" s="58"/>
      <c r="D10" s="58"/>
      <c r="E10" s="58"/>
      <c r="F10" s="58"/>
    </row>
    <row r="11" spans="1:6" x14ac:dyDescent="0.25">
      <c r="A11" s="46">
        <v>1</v>
      </c>
      <c r="B11" s="30" t="s">
        <v>69</v>
      </c>
      <c r="C11" s="40"/>
      <c r="D11" s="40"/>
      <c r="E11" s="40"/>
      <c r="F11" s="40"/>
    </row>
    <row r="12" spans="1:6" ht="30" x14ac:dyDescent="0.25">
      <c r="A12" s="42" t="s">
        <v>61</v>
      </c>
      <c r="B12" s="45" t="s">
        <v>92</v>
      </c>
      <c r="C12" s="40"/>
      <c r="D12" s="40"/>
      <c r="E12" s="40"/>
      <c r="F12" s="40"/>
    </row>
    <row r="13" spans="1:6" x14ac:dyDescent="0.25">
      <c r="A13" s="42" t="s">
        <v>62</v>
      </c>
      <c r="B13" s="40"/>
      <c r="C13" s="40"/>
      <c r="D13" s="40"/>
      <c r="E13" s="40"/>
      <c r="F13" s="40"/>
    </row>
    <row r="14" spans="1:6" x14ac:dyDescent="0.25">
      <c r="A14" s="40"/>
      <c r="B14" s="41" t="s">
        <v>9</v>
      </c>
      <c r="C14" s="40"/>
      <c r="D14" s="40"/>
      <c r="E14" s="40"/>
      <c r="F14" s="40"/>
    </row>
    <row r="15" spans="1:6" s="27" customFormat="1" ht="31.5" x14ac:dyDescent="0.25">
      <c r="A15" s="44">
        <v>2</v>
      </c>
      <c r="B15" s="39" t="s">
        <v>59</v>
      </c>
      <c r="C15" s="26"/>
      <c r="D15" s="26"/>
      <c r="E15" s="26"/>
      <c r="F15" s="26"/>
    </row>
    <row r="16" spans="1:6" s="27" customFormat="1" x14ac:dyDescent="0.25">
      <c r="A16" s="42" t="s">
        <v>63</v>
      </c>
      <c r="B16" s="31" t="s">
        <v>85</v>
      </c>
      <c r="C16" s="26" t="s">
        <v>60</v>
      </c>
      <c r="D16" s="28">
        <v>3</v>
      </c>
      <c r="E16" s="26">
        <v>3000</v>
      </c>
      <c r="F16" s="26">
        <f t="shared" ref="F16:F22" si="0">D16*E16</f>
        <v>9000</v>
      </c>
    </row>
    <row r="17" spans="1:6" s="27" customFormat="1" x14ac:dyDescent="0.25">
      <c r="A17" s="42" t="s">
        <v>64</v>
      </c>
      <c r="B17" s="31" t="s">
        <v>86</v>
      </c>
      <c r="C17" s="26" t="s">
        <v>60</v>
      </c>
      <c r="D17" s="26">
        <v>3</v>
      </c>
      <c r="E17" s="26">
        <v>2000</v>
      </c>
      <c r="F17" s="26">
        <f t="shared" si="0"/>
        <v>6000</v>
      </c>
    </row>
    <row r="18" spans="1:6" s="27" customFormat="1" x14ac:dyDescent="0.25">
      <c r="A18" s="42" t="s">
        <v>65</v>
      </c>
      <c r="B18" s="31" t="s">
        <v>87</v>
      </c>
      <c r="C18" s="26" t="s">
        <v>60</v>
      </c>
      <c r="D18" s="26">
        <v>3</v>
      </c>
      <c r="E18" s="26">
        <v>1000</v>
      </c>
      <c r="F18" s="26">
        <f t="shared" si="0"/>
        <v>3000</v>
      </c>
    </row>
    <row r="19" spans="1:6" s="27" customFormat="1" ht="31.5" x14ac:dyDescent="0.25">
      <c r="A19" s="42" t="s">
        <v>66</v>
      </c>
      <c r="B19" s="31" t="s">
        <v>75</v>
      </c>
      <c r="C19" s="26" t="s">
        <v>7</v>
      </c>
      <c r="D19" s="26">
        <v>1</v>
      </c>
      <c r="E19" s="26">
        <v>1000</v>
      </c>
      <c r="F19" s="26">
        <f t="shared" si="0"/>
        <v>1000</v>
      </c>
    </row>
    <row r="20" spans="1:6" s="27" customFormat="1" x14ac:dyDescent="0.25">
      <c r="A20" s="42" t="s">
        <v>89</v>
      </c>
      <c r="B20" s="31" t="s">
        <v>93</v>
      </c>
      <c r="C20" s="26" t="s">
        <v>7</v>
      </c>
      <c r="D20" s="26">
        <v>30</v>
      </c>
      <c r="E20" s="48">
        <v>21.5</v>
      </c>
      <c r="F20" s="48">
        <f t="shared" si="0"/>
        <v>645</v>
      </c>
    </row>
    <row r="21" spans="1:6" s="27" customFormat="1" x14ac:dyDescent="0.25">
      <c r="A21" s="42" t="s">
        <v>90</v>
      </c>
      <c r="B21" s="31" t="s">
        <v>91</v>
      </c>
      <c r="C21" s="26" t="s">
        <v>7</v>
      </c>
      <c r="D21" s="26">
        <v>9</v>
      </c>
      <c r="E21" s="48">
        <v>21.5</v>
      </c>
      <c r="F21" s="48">
        <f t="shared" si="0"/>
        <v>193.5</v>
      </c>
    </row>
    <row r="22" spans="1:6" s="27" customFormat="1" x14ac:dyDescent="0.25">
      <c r="A22" s="42" t="s">
        <v>94</v>
      </c>
      <c r="B22" s="31" t="s">
        <v>96</v>
      </c>
      <c r="C22" s="26" t="s">
        <v>7</v>
      </c>
      <c r="D22" s="26">
        <v>3</v>
      </c>
      <c r="E22" s="48">
        <v>300</v>
      </c>
      <c r="F22" s="48">
        <f t="shared" si="0"/>
        <v>900</v>
      </c>
    </row>
    <row r="23" spans="1:6" s="32" customFormat="1" x14ac:dyDescent="0.25">
      <c r="A23" s="43"/>
      <c r="B23" s="39" t="s">
        <v>9</v>
      </c>
      <c r="C23" s="29"/>
      <c r="D23" s="29"/>
      <c r="E23" s="29"/>
      <c r="F23" s="29">
        <f>SUM(F16:F22)</f>
        <v>20738.5</v>
      </c>
    </row>
    <row r="24" spans="1:6" s="27" customFormat="1" ht="31.5" x14ac:dyDescent="0.25">
      <c r="A24" s="43" t="s">
        <v>67</v>
      </c>
      <c r="B24" s="39" t="s">
        <v>83</v>
      </c>
      <c r="C24" s="26"/>
      <c r="D24" s="26"/>
      <c r="E24" s="26"/>
      <c r="F24" s="26"/>
    </row>
    <row r="25" spans="1:6" s="27" customFormat="1" x14ac:dyDescent="0.25">
      <c r="A25" s="42" t="s">
        <v>70</v>
      </c>
      <c r="B25" s="31" t="s">
        <v>84</v>
      </c>
      <c r="C25" s="26" t="s">
        <v>7</v>
      </c>
      <c r="D25" s="26">
        <v>3</v>
      </c>
      <c r="E25" s="26"/>
      <c r="F25" s="26"/>
    </row>
    <row r="26" spans="1:6" s="27" customFormat="1" x14ac:dyDescent="0.25">
      <c r="A26" s="42" t="s">
        <v>71</v>
      </c>
      <c r="B26" s="31" t="s">
        <v>78</v>
      </c>
      <c r="C26" s="26" t="s">
        <v>7</v>
      </c>
      <c r="D26" s="26">
        <v>3</v>
      </c>
      <c r="E26" s="26">
        <v>3700</v>
      </c>
      <c r="F26" s="26">
        <f t="shared" ref="F26:F27" si="1">D26*E26</f>
        <v>11100</v>
      </c>
    </row>
    <row r="27" spans="1:6" s="27" customFormat="1" x14ac:dyDescent="0.25">
      <c r="A27" s="42" t="s">
        <v>79</v>
      </c>
      <c r="B27" s="31" t="s">
        <v>82</v>
      </c>
      <c r="C27" s="26" t="s">
        <v>7</v>
      </c>
      <c r="D27" s="26">
        <v>3</v>
      </c>
      <c r="E27" s="26">
        <v>1500</v>
      </c>
      <c r="F27" s="26">
        <f t="shared" si="1"/>
        <v>4500</v>
      </c>
    </row>
    <row r="28" spans="1:6" s="27" customFormat="1" x14ac:dyDescent="0.25">
      <c r="A28" s="42" t="s">
        <v>72</v>
      </c>
      <c r="B28" s="31" t="s">
        <v>88</v>
      </c>
      <c r="C28" s="26" t="s">
        <v>7</v>
      </c>
      <c r="D28" s="26">
        <v>3</v>
      </c>
      <c r="E28" s="26">
        <v>11400</v>
      </c>
      <c r="F28" s="59">
        <f>D28*E28</f>
        <v>34200</v>
      </c>
    </row>
    <row r="29" spans="1:6" s="32" customFormat="1" x14ac:dyDescent="0.25">
      <c r="A29" s="43"/>
      <c r="B29" s="39" t="s">
        <v>9</v>
      </c>
      <c r="C29" s="29"/>
      <c r="D29" s="29"/>
      <c r="E29" s="29"/>
      <c r="F29" s="29">
        <f>SUM(F25:F28)</f>
        <v>49800</v>
      </c>
    </row>
    <row r="30" spans="1:6" s="27" customFormat="1" x14ac:dyDescent="0.25">
      <c r="A30" s="43"/>
      <c r="B30" s="39"/>
      <c r="C30" s="26"/>
      <c r="D30" s="26"/>
      <c r="E30" s="26"/>
      <c r="F30" s="26"/>
    </row>
    <row r="31" spans="1:6" s="27" customFormat="1" x14ac:dyDescent="0.25">
      <c r="A31" s="43"/>
      <c r="B31" s="39"/>
      <c r="C31" s="26"/>
      <c r="D31" s="26"/>
      <c r="E31" s="26"/>
      <c r="F31" s="26"/>
    </row>
    <row r="32" spans="1:6" s="27" customFormat="1" x14ac:dyDescent="0.25">
      <c r="A32" s="43"/>
      <c r="B32" s="39"/>
      <c r="C32" s="26"/>
      <c r="D32" s="26"/>
      <c r="E32" s="26"/>
      <c r="F32" s="26"/>
    </row>
    <row r="33" spans="1:6" s="27" customFormat="1" x14ac:dyDescent="0.25">
      <c r="A33" s="43" t="s">
        <v>68</v>
      </c>
      <c r="B33" s="39" t="s">
        <v>95</v>
      </c>
      <c r="C33" s="26"/>
      <c r="D33" s="26"/>
      <c r="E33" s="26"/>
      <c r="F33" s="26"/>
    </row>
    <row r="34" spans="1:6" s="27" customFormat="1" x14ac:dyDescent="0.25">
      <c r="A34" s="42" t="s">
        <v>67</v>
      </c>
      <c r="B34" s="31" t="s">
        <v>77</v>
      </c>
      <c r="C34" s="26"/>
      <c r="D34" s="26"/>
      <c r="E34" s="26"/>
      <c r="F34" s="26"/>
    </row>
    <row r="35" spans="1:6" s="27" customFormat="1" x14ac:dyDescent="0.25">
      <c r="A35" s="42"/>
      <c r="B35" s="31"/>
      <c r="C35" s="26"/>
      <c r="D35" s="26"/>
      <c r="E35" s="26"/>
      <c r="F35" s="26"/>
    </row>
    <row r="36" spans="1:6" s="27" customFormat="1" x14ac:dyDescent="0.25">
      <c r="A36" s="42"/>
      <c r="B36" s="31"/>
      <c r="C36" s="26"/>
      <c r="D36" s="26"/>
      <c r="E36" s="26"/>
      <c r="F36" s="26"/>
    </row>
    <row r="37" spans="1:6" s="32" customFormat="1" ht="42.75" customHeight="1" x14ac:dyDescent="0.25">
      <c r="A37" s="33"/>
      <c r="B37" s="34" t="s">
        <v>57</v>
      </c>
      <c r="C37" s="35"/>
      <c r="D37" s="36"/>
      <c r="E37" s="36"/>
      <c r="F37" s="35">
        <f>F14+F23+F29</f>
        <v>70538.5</v>
      </c>
    </row>
    <row r="38" spans="1:6" x14ac:dyDescent="0.25">
      <c r="A38" s="37"/>
      <c r="B38" s="25" t="s">
        <v>81</v>
      </c>
      <c r="E38" s="25" t="s">
        <v>58</v>
      </c>
    </row>
    <row r="39" spans="1:6" x14ac:dyDescent="0.25">
      <c r="A39" s="37"/>
      <c r="B39" s="25" t="s">
        <v>80</v>
      </c>
    </row>
    <row r="40" spans="1:6" x14ac:dyDescent="0.25">
      <c r="A40" s="37"/>
    </row>
    <row r="41" spans="1:6" x14ac:dyDescent="0.25">
      <c r="A41" s="37"/>
      <c r="B41" s="25" t="s">
        <v>55</v>
      </c>
      <c r="E41" s="37"/>
    </row>
    <row r="42" spans="1:6" x14ac:dyDescent="0.25">
      <c r="A42" s="37"/>
      <c r="B42" s="25" t="s">
        <v>38</v>
      </c>
    </row>
  </sheetData>
  <mergeCells count="10">
    <mergeCell ref="A3:F3"/>
    <mergeCell ref="A5:F5"/>
    <mergeCell ref="A6:F6"/>
    <mergeCell ref="A7:F7"/>
    <mergeCell ref="A8:A10"/>
    <mergeCell ref="B8:B10"/>
    <mergeCell ref="C8:C10"/>
    <mergeCell ref="D8:D10"/>
    <mergeCell ref="E8:E10"/>
    <mergeCell ref="F8:F10"/>
  </mergeCells>
  <pageMargins left="0.62992125984251968" right="0.35433070866141736" top="0.74803149606299213" bottom="0.52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нет</vt:lpstr>
      <vt:lpstr>смета к конкурсу</vt:lpstr>
      <vt:lpstr>Лист2</vt:lpstr>
      <vt:lpstr>Лист3</vt:lpstr>
      <vt:lpstr>нет!_GoBack</vt:lpstr>
      <vt:lpstr>'смета к конкурсу'!Заголовки_для_печати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2016-03-22T09:35:57Z</dcterms:modified>
</cp:coreProperties>
</file>